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60" windowHeight="5205" activeTab="1"/>
  </bookViews>
  <sheets>
    <sheet name="Qtr P&amp;L" sheetId="1" r:id="rId1"/>
    <sheet name="Balance Sheet Qtr" sheetId="2" r:id="rId2"/>
    <sheet name="Qtr NOTES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_xlnm.Print_Area" localSheetId="2">'Qtr NOTES'!$A$1:$J$208</definedName>
  </definedNames>
  <calcPr fullCalcOnLoad="1"/>
</workbook>
</file>

<file path=xl/sharedStrings.xml><?xml version="1.0" encoding="utf-8"?>
<sst xmlns="http://schemas.openxmlformats.org/spreadsheetml/2006/main" count="262" uniqueCount="179">
  <si>
    <t>WIDETECH (MALAYSIA) BERHAD</t>
  </si>
  <si>
    <t>(Company No. 113939-U)</t>
  </si>
  <si>
    <t>(Incorporated in Malaysia)</t>
  </si>
  <si>
    <t>AND ITS SUBSIDIARIES</t>
  </si>
  <si>
    <t>QUARTERLY REPORT ON CONSOLIDATED RESULTS FOR THE FINANCIAL QUARTER ENDED</t>
  </si>
  <si>
    <t>31 DECEMBER 1999</t>
  </si>
  <si>
    <t>(The figures have not been audited)</t>
  </si>
  <si>
    <t>FINAL COPY</t>
  </si>
  <si>
    <t>CUMULATIVE</t>
  </si>
  <si>
    <t>28 FEBRUARY 2000 MONDAY</t>
  </si>
  <si>
    <t>CURRENT</t>
  </si>
  <si>
    <t>PRECEDING YEAR</t>
  </si>
  <si>
    <t>YEAR</t>
  </si>
  <si>
    <t>CORRESPONDING</t>
  </si>
  <si>
    <t>QUARTER</t>
  </si>
  <si>
    <t>TODATE</t>
  </si>
  <si>
    <t>PERIOD</t>
  </si>
  <si>
    <t>31-Dec-99</t>
  </si>
  <si>
    <t>31-Dec-98</t>
  </si>
  <si>
    <t>RM.000</t>
  </si>
  <si>
    <t>a</t>
  </si>
  <si>
    <t>Turnover</t>
  </si>
  <si>
    <t>b</t>
  </si>
  <si>
    <t>Investment income</t>
  </si>
  <si>
    <t>c</t>
  </si>
  <si>
    <t>Other income including interest income</t>
  </si>
  <si>
    <t>Operating profit before interest on borrowings,</t>
  </si>
  <si>
    <t>depreciation and amortisation, exceeding items,</t>
  </si>
  <si>
    <t>taxation and minority interests.</t>
  </si>
  <si>
    <t>Interest on borrowings</t>
  </si>
  <si>
    <t>Depreciation and amortisation</t>
  </si>
  <si>
    <t>d</t>
  </si>
  <si>
    <t>Exceptional items</t>
  </si>
  <si>
    <t>e</t>
  </si>
  <si>
    <t>Operating profit/(loss) after interest on borrowings,</t>
  </si>
  <si>
    <t>depreciation and amortisation, exceptional items,</t>
  </si>
  <si>
    <t>but before taxation and minority interests</t>
  </si>
  <si>
    <t>f</t>
  </si>
  <si>
    <t>Share of results of associated companies</t>
  </si>
  <si>
    <t>g</t>
  </si>
  <si>
    <t>Profit/(loss) before taxation</t>
  </si>
  <si>
    <t>h</t>
  </si>
  <si>
    <t>Taxation</t>
  </si>
  <si>
    <t>I</t>
  </si>
  <si>
    <t>Profit/(loss) after taxation but before minority interests</t>
  </si>
  <si>
    <t>j</t>
  </si>
  <si>
    <t>Minority interests</t>
  </si>
  <si>
    <t>k</t>
  </si>
  <si>
    <t>Profit attributable to shareholders of the Company</t>
  </si>
  <si>
    <t>Earnings/(loss) per shares (sen)</t>
  </si>
  <si>
    <t>(based on 18,000,000 ordinary shares)</t>
  </si>
  <si>
    <t>CONSOLIDATED BALANCE SHEET AT 31 DECEMBER 1999</t>
  </si>
  <si>
    <t>(Unaudited)</t>
  </si>
  <si>
    <t>(Audited)</t>
  </si>
  <si>
    <t xml:space="preserve">As at </t>
  </si>
  <si>
    <t>end of</t>
  </si>
  <si>
    <t>31-Mar-99</t>
  </si>
  <si>
    <t>RM, 000</t>
  </si>
  <si>
    <t>Fixed assets</t>
  </si>
  <si>
    <t>Intangible assets</t>
  </si>
  <si>
    <t>Expenditure carried forward</t>
  </si>
  <si>
    <t>Current assets</t>
  </si>
  <si>
    <t>Stocks</t>
  </si>
  <si>
    <t>Trade debtors</t>
  </si>
  <si>
    <t>Other debtors, deposits and prepayments</t>
  </si>
  <si>
    <t>Fixed deposits with licensed banks</t>
  </si>
  <si>
    <t>Cash and bank balances</t>
  </si>
  <si>
    <t>Current liabilities</t>
  </si>
  <si>
    <t>Trade creditors</t>
  </si>
  <si>
    <t>Other creditors and accruals</t>
  </si>
  <si>
    <t>Bank boworrings</t>
  </si>
  <si>
    <t>Provision for taxation</t>
  </si>
  <si>
    <t>Proposed dividend</t>
  </si>
  <si>
    <t>Net current assets</t>
  </si>
  <si>
    <t>Shareholders' Funds</t>
  </si>
  <si>
    <t>Share capital</t>
  </si>
  <si>
    <t>Capital reserve (non-distributable)</t>
  </si>
  <si>
    <t>Reserve on consolidation (non distributable)</t>
  </si>
  <si>
    <t>Exchange fluctuation reserve (non distributable)</t>
  </si>
  <si>
    <t>Retained profits</t>
  </si>
  <si>
    <t>Long tern boworrings</t>
  </si>
  <si>
    <t>term loans</t>
  </si>
  <si>
    <t>Hire purchase creditors</t>
  </si>
  <si>
    <t>Other long term liabilities</t>
  </si>
  <si>
    <t>Deferred taxation</t>
  </si>
  <si>
    <t xml:space="preserve">NOTES TO THE QUARTERLY REPORT FOR THE FINANCIAL QUARTER ENDED </t>
  </si>
  <si>
    <t>Accounting Policies</t>
  </si>
  <si>
    <t>The accounts of the Group are prepared using the same accounting policies, method</t>
  </si>
  <si>
    <t>of computation and basis of consolidation as those used in the preparation of the most</t>
  </si>
  <si>
    <t>recent financial sstatements</t>
  </si>
  <si>
    <t>There were no exceptional items for the financial period under review.</t>
  </si>
  <si>
    <t>Extraordinary items</t>
  </si>
  <si>
    <t>There were no extraordinary items for the financial period under review.</t>
  </si>
  <si>
    <t>Current taxation</t>
  </si>
  <si>
    <t>- Current period</t>
  </si>
  <si>
    <t>Total</t>
  </si>
  <si>
    <t>Pre-acquisition profit</t>
  </si>
  <si>
    <t>There were no pre-acquisition profit for the financial period under review.</t>
  </si>
  <si>
    <t>Profit/(loss) on sale of properties and/or investments</t>
  </si>
  <si>
    <t>There were no material  profits or losses on sales of properties/investments for the financial</t>
  </si>
  <si>
    <t>period under review.</t>
  </si>
  <si>
    <t>Quoted securities</t>
  </si>
  <si>
    <t>There were no purchases or disposal of quoted shares for the financial period to date</t>
  </si>
  <si>
    <t>Changes in the composition of the Group</t>
  </si>
  <si>
    <t>There were no changes in the composition of the Group for the financial period under review.</t>
  </si>
  <si>
    <t>Status of corporate proposals</t>
  </si>
  <si>
    <t>Not applicable</t>
  </si>
  <si>
    <t>Seasonal or Cyclical Factors</t>
  </si>
  <si>
    <t>The Group performance is normally not affected by the seasonal and cyclical factor except</t>
  </si>
  <si>
    <t>during the first quarter whereby there is shorter production time due to the substantially more</t>
  </si>
  <si>
    <t>and longer festive seasons and holidays.</t>
  </si>
  <si>
    <t>Issuance of equity or debts securities etc.</t>
  </si>
  <si>
    <t>There were no issuance and repayment of debt and equity securities, share buy-backs, share</t>
  </si>
  <si>
    <t xml:space="preserve">cancellations, share held as treasury shares and resale of treasury shares for the financial </t>
  </si>
  <si>
    <t>Group Borrowings and Debt Securities</t>
  </si>
  <si>
    <t>The Group borrowings and debt securities as at 31 December 1999 are as follows:-</t>
  </si>
  <si>
    <t>A</t>
  </si>
  <si>
    <t>Bank borrowings</t>
  </si>
  <si>
    <t>Secured</t>
  </si>
  <si>
    <t>Term loans</t>
  </si>
  <si>
    <t>0</t>
  </si>
  <si>
    <t xml:space="preserve">Unsecured </t>
  </si>
  <si>
    <t>Bank overdrafts</t>
  </si>
  <si>
    <t>Bankers' acceptance</t>
  </si>
  <si>
    <t>Revolving credit</t>
  </si>
  <si>
    <t>Trust receipts</t>
  </si>
  <si>
    <t>Term loans (short term portion)</t>
  </si>
  <si>
    <t>B</t>
  </si>
  <si>
    <t>Analysis of repayments:</t>
  </si>
  <si>
    <t>Within 1 year</t>
  </si>
  <si>
    <t>After 1 year</t>
  </si>
  <si>
    <t>Less:- amount repayable within 1 year (including under bank borrowings)</t>
  </si>
  <si>
    <t>31 DECEMBER 1999 (Continued)</t>
  </si>
  <si>
    <t>Contingent liabilities</t>
  </si>
  <si>
    <r>
      <t xml:space="preserve">Contingent liabilities of the group as at </t>
    </r>
    <r>
      <rPr>
        <b/>
        <sz val="10"/>
        <rFont val="Arial"/>
        <family val="0"/>
      </rPr>
      <t>15</t>
    </r>
    <r>
      <rPr>
        <sz val="10"/>
        <rFont val="Arial"/>
        <family val="0"/>
      </rPr>
      <t xml:space="preserve"> February 2000 (the latest practicable date which is</t>
    </r>
  </si>
  <si>
    <t>not earlier than 7 days from the date of issue of this quarterly report) consists of a corporate</t>
  </si>
  <si>
    <t>guarantee issued to a financial institution for banking facilities granted to Swift Triumph Sdn.</t>
  </si>
  <si>
    <r>
      <t xml:space="preserve">Bhd., a former subsidiary for </t>
    </r>
    <r>
      <rPr>
        <b/>
        <sz val="10"/>
        <rFont val="Arial"/>
        <family val="0"/>
      </rPr>
      <t>RM 26,716,000</t>
    </r>
    <r>
      <rPr>
        <sz val="10"/>
        <rFont val="Arial"/>
        <family val="0"/>
      </rPr>
      <t xml:space="preserve"> of which approximately</t>
    </r>
    <r>
      <rPr>
        <b/>
        <sz val="10"/>
        <rFont val="Arial"/>
        <family val="0"/>
      </rPr>
      <t xml:space="preserve"> RM 17,122,000</t>
    </r>
    <r>
      <rPr>
        <sz val="10"/>
        <rFont val="Arial"/>
        <family val="0"/>
      </rPr>
      <t xml:space="preserve"> was</t>
    </r>
  </si>
  <si>
    <t>utilised as at that date.</t>
  </si>
  <si>
    <t>Off balance sheet financial instructions</t>
  </si>
  <si>
    <r>
      <t>The Group did not have any financial instruments with off balance sheet risk as at</t>
    </r>
    <r>
      <rPr>
        <b/>
        <sz val="10"/>
        <rFont val="Arial"/>
        <family val="0"/>
      </rPr>
      <t xml:space="preserve"> 15</t>
    </r>
    <r>
      <rPr>
        <sz val="10"/>
        <rFont val="Arial"/>
        <family val="0"/>
      </rPr>
      <t xml:space="preserve"> February</t>
    </r>
  </si>
  <si>
    <t>2000 (the latest practicable date which is not earlier than 7 days from the date of issue of this</t>
  </si>
  <si>
    <t>quarterly report).</t>
  </si>
  <si>
    <t>Material pending litigation.</t>
  </si>
  <si>
    <r>
      <t xml:space="preserve">The Group was not engaged in any material litigation as at </t>
    </r>
    <r>
      <rPr>
        <b/>
        <sz val="10"/>
        <rFont val="Arial"/>
        <family val="0"/>
      </rPr>
      <t>15</t>
    </r>
    <r>
      <rPr>
        <sz val="10"/>
        <rFont val="Arial"/>
        <family val="0"/>
      </rPr>
      <t xml:space="preserve"> February 2000 (the latest</t>
    </r>
  </si>
  <si>
    <t>practicable date which is not earlier than 7 days from the date of issue of this quarterly report).</t>
  </si>
  <si>
    <t>Segmental reporting</t>
  </si>
  <si>
    <t>Financial data by geographical segment for the group</t>
  </si>
  <si>
    <t>Profit/(Loss)</t>
  </si>
  <si>
    <t>Gross Assets</t>
  </si>
  <si>
    <t>Before</t>
  </si>
  <si>
    <t>Employed</t>
  </si>
  <si>
    <t>RM,000</t>
  </si>
  <si>
    <t>Malaysia</t>
  </si>
  <si>
    <t>Singapore</t>
  </si>
  <si>
    <t>China</t>
  </si>
  <si>
    <t>Financial data by business segment for the Group</t>
  </si>
  <si>
    <t>Manufacturing</t>
  </si>
  <si>
    <t>Trading</t>
  </si>
  <si>
    <t>Others</t>
  </si>
  <si>
    <t>Material changes in the Quarterly Results compared to the results of the Preceding Quarter</t>
  </si>
  <si>
    <t>There was no material changes in the Quarterly Results compared to the results of the</t>
  </si>
  <si>
    <t>Preceding quarter.</t>
  </si>
  <si>
    <t>Review of the performance of the Company and its Principal Subsidiaries.</t>
  </si>
  <si>
    <t xml:space="preserve">The loss for the quarter was mainly attributable to poor overseas market and lower profit </t>
  </si>
  <si>
    <t>margin</t>
  </si>
  <si>
    <t>Prospects for the current financial year.</t>
  </si>
  <si>
    <t>Although the performance of the Group in the third quarter was better, the prospects continues</t>
  </si>
  <si>
    <t>to look bleak but greater efforts are being made to regain its market positions</t>
  </si>
  <si>
    <t>Variance of actual profit from forecast profit - profit guarantee.</t>
  </si>
  <si>
    <t>Variance would only be determined in the final quarter.</t>
  </si>
  <si>
    <t>Dividend</t>
  </si>
  <si>
    <t>No dividend is recommended for the period ended 31 December 1999</t>
  </si>
  <si>
    <t>BY ORDER OF THE BOARD</t>
  </si>
  <si>
    <t>Joint Secretaries</t>
  </si>
  <si>
    <t>Mah Li Chen</t>
  </si>
  <si>
    <t>Ricky Thong Yew Fook</t>
  </si>
  <si>
    <t>Dated this 28 February 2000</t>
  </si>
  <si>
    <t>Net tangible assets per share (RM)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</si>
</sst>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CHF&quot;\ #,##0;&quot;CHF&quot;\ \-#,##0"/>
    <numFmt numFmtId="173" formatCode="&quot;CHF&quot;\ #,##0;[Red]&quot;CHF&quot;\ \-#,##0"/>
    <numFmt numFmtId="174" formatCode="&quot;CHF&quot;\ #,##0.00;&quot;CHF&quot;\ \-#,##0.00"/>
    <numFmt numFmtId="175" formatCode="&quot;CHF&quot;\ #,##0.00;[Red]&quot;CHF&quot;\ \-#,##0.00"/>
    <numFmt numFmtId="176" formatCode="_ &quot;CHF&quot;\ * #,##0_ ;_ &quot;CHF&quot;\ * \-#,##0_ ;_ &quot;CHF&quot;\ * &quot;-&quot;_ ;_ @_ "/>
    <numFmt numFmtId="177" formatCode="_ * #,##0_ ;_ * \-#,##0_ ;_ * &quot;-&quot;_ ;_ @_ "/>
    <numFmt numFmtId="178" formatCode="_ &quot;CHF&quot;\ * #,##0.00_ ;_ &quot;CHF&quot;\ * \-#,##0.00_ ;_ &quot;CHF&quot;\ * &quot;-&quot;??_ ;_ @_ "/>
    <numFmt numFmtId="179" formatCode="_ * #,##0.00_ ;_ * \-#,##0.00_ ;_ * &quot;-&quot;??_ ;_ @_ "/>
    <numFmt numFmtId="180" formatCode="_ * #,##0.0_ ;_ * \-#,##0.0_ ;_ * &quot;-&quot;??_ ;_ @_ "/>
    <numFmt numFmtId="181" formatCode="_ * #,##0_ ;_ * \-#,##0_ ;_ * &quot;-&quot;??_ ;_ @_ "/>
    <numFmt numFmtId="182" formatCode="_ * #,##0.000_ ;_ * \-#,##0.000_ ;_ * &quot;-&quot;??_ ;_ @_ "/>
    <numFmt numFmtId="183" formatCode="_ * #,##0.0000_ ;_ * \-#,##0.0000_ ;_ * &quot;-&quot;??_ ;_ @_ "/>
    <numFmt numFmtId="184" formatCode="_ * #,##0.00000_ ;_ * \-#,##0.00000_ ;_ * &quot;-&quot;??_ ;_ @_ "/>
    <numFmt numFmtId="185" formatCode="_ * #,##0.000000_ ;_ * \-#,##0.000000_ ;_ * &quot;-&quot;??_ ;_ @_ 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79" fontId="0" fillId="0" borderId="0" xfId="15" applyAlignment="1">
      <alignment/>
    </xf>
    <xf numFmtId="181" fontId="0" fillId="0" borderId="0" xfId="15" applyNumberFormat="1" applyAlignment="1">
      <alignment horizontal="centerContinuous"/>
    </xf>
    <xf numFmtId="181" fontId="0" fillId="0" borderId="0" xfId="15" applyNumberFormat="1" applyAlignment="1">
      <alignment horizontal="center"/>
    </xf>
    <xf numFmtId="181" fontId="0" fillId="0" borderId="0" xfId="15" applyNumberFormat="1" applyAlignment="1">
      <alignment/>
    </xf>
    <xf numFmtId="181" fontId="0" fillId="0" borderId="1" xfId="15" applyNumberFormat="1" applyBorder="1" applyAlignment="1">
      <alignment/>
    </xf>
    <xf numFmtId="181" fontId="0" fillId="0" borderId="2" xfId="15" applyNumberFormat="1" applyBorder="1" applyAlignment="1">
      <alignment/>
    </xf>
    <xf numFmtId="181" fontId="0" fillId="0" borderId="3" xfId="15" applyNumberFormat="1" applyBorder="1" applyAlignment="1">
      <alignment/>
    </xf>
    <xf numFmtId="181" fontId="0" fillId="0" borderId="0" xfId="0" applyNumberForma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181" fontId="4" fillId="0" borderId="0" xfId="15" applyNumberFormat="1" applyFont="1" applyAlignment="1">
      <alignment horizontal="center"/>
    </xf>
    <xf numFmtId="0" fontId="2" fillId="0" borderId="0" xfId="0" applyFont="1" applyAlignment="1">
      <alignment/>
    </xf>
    <xf numFmtId="181" fontId="0" fillId="0" borderId="0" xfId="15" applyNumberFormat="1" applyFont="1" applyAlignment="1">
      <alignment horizontal="center"/>
    </xf>
    <xf numFmtId="181" fontId="0" fillId="0" borderId="4" xfId="15" applyNumberFormat="1" applyBorder="1" applyAlignment="1">
      <alignment/>
    </xf>
    <xf numFmtId="181" fontId="0" fillId="0" borderId="5" xfId="15" applyNumberFormat="1" applyBorder="1" applyAlignment="1">
      <alignment/>
    </xf>
    <xf numFmtId="181" fontId="0" fillId="0" borderId="6" xfId="15" applyNumberFormat="1" applyBorder="1" applyAlignment="1">
      <alignment/>
    </xf>
    <xf numFmtId="181" fontId="4" fillId="0" borderId="0" xfId="15" applyNumberFormat="1" applyFont="1" applyAlignment="1">
      <alignment horizontal="centerContinuous"/>
    </xf>
    <xf numFmtId="181" fontId="0" fillId="0" borderId="0" xfId="15" applyNumberFormat="1" applyAlignment="1">
      <alignment/>
    </xf>
    <xf numFmtId="181" fontId="0" fillId="0" borderId="0" xfId="15" applyNumberFormat="1" applyFont="1" applyAlignment="1" quotePrefix="1">
      <alignment horizontal="center"/>
    </xf>
    <xf numFmtId="181" fontId="1" fillId="0" borderId="0" xfId="15" applyNumberFormat="1" applyFont="1" applyAlignment="1">
      <alignment/>
    </xf>
    <xf numFmtId="0" fontId="0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1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7" xfId="0" applyFont="1" applyBorder="1" applyAlignment="1">
      <alignment/>
    </xf>
    <xf numFmtId="181" fontId="0" fillId="0" borderId="8" xfId="15" applyNumberFormat="1" applyBorder="1" applyAlignment="1">
      <alignment horizontal="centerContinuous"/>
    </xf>
    <xf numFmtId="181" fontId="0" fillId="0" borderId="1" xfId="15" applyNumberFormat="1" applyBorder="1" applyAlignment="1">
      <alignment horizontal="centerContinuous"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52"/>
  <sheetViews>
    <sheetView workbookViewId="0" topLeftCell="B42">
      <selection activeCell="J57" sqref="J57"/>
    </sheetView>
  </sheetViews>
  <sheetFormatPr defaultColWidth="9.140625" defaultRowHeight="12.75"/>
  <cols>
    <col min="1" max="2" width="3.7109375" style="3" customWidth="1"/>
    <col min="8" max="9" width="10.7109375" style="9" customWidth="1"/>
    <col min="10" max="10" width="13.8515625" style="9" customWidth="1"/>
  </cols>
  <sheetData>
    <row r="3" spans="3:9" ht="12.75">
      <c r="C3" s="1" t="s">
        <v>0</v>
      </c>
      <c r="D3" s="1"/>
      <c r="E3" s="1"/>
      <c r="F3" s="1"/>
      <c r="G3" s="1"/>
      <c r="H3" s="7"/>
      <c r="I3" s="7"/>
    </row>
    <row r="4" spans="3:9" ht="12.75">
      <c r="C4" s="1" t="s">
        <v>1</v>
      </c>
      <c r="D4" s="1"/>
      <c r="E4" s="1"/>
      <c r="F4" s="1"/>
      <c r="G4" s="1"/>
      <c r="H4" s="7"/>
      <c r="I4" s="7"/>
    </row>
    <row r="5" spans="3:9" ht="12.75">
      <c r="C5" s="1" t="s">
        <v>2</v>
      </c>
      <c r="D5" s="1"/>
      <c r="E5" s="1"/>
      <c r="F5" s="1"/>
      <c r="G5" s="1"/>
      <c r="H5" s="7"/>
      <c r="I5" s="7"/>
    </row>
    <row r="6" spans="3:9" ht="12.75">
      <c r="C6" s="1" t="s">
        <v>3</v>
      </c>
      <c r="D6" s="1"/>
      <c r="E6" s="1"/>
      <c r="F6" s="1"/>
      <c r="G6" s="1"/>
      <c r="H6" s="7"/>
      <c r="I6" s="7"/>
    </row>
    <row r="8" spans="3:10" ht="12.75">
      <c r="C8" s="2" t="s">
        <v>4</v>
      </c>
      <c r="D8" s="2"/>
      <c r="E8" s="2"/>
      <c r="F8" s="2"/>
      <c r="G8" s="2"/>
      <c r="H8" s="22"/>
      <c r="I8" s="22"/>
      <c r="J8" s="22"/>
    </row>
    <row r="9" spans="3:10" ht="12.75">
      <c r="C9" s="2" t="s">
        <v>5</v>
      </c>
      <c r="D9" s="2"/>
      <c r="E9" s="2"/>
      <c r="F9" s="2"/>
      <c r="G9" s="2"/>
      <c r="H9" s="22"/>
      <c r="I9" s="22"/>
      <c r="J9" s="22"/>
    </row>
    <row r="10" spans="3:10" ht="13.5" thickBot="1">
      <c r="C10" s="1" t="s">
        <v>6</v>
      </c>
      <c r="D10" s="1"/>
      <c r="E10" s="1"/>
      <c r="F10" s="1"/>
      <c r="G10" s="1"/>
      <c r="H10" s="7"/>
      <c r="I10" s="7"/>
      <c r="J10" s="7"/>
    </row>
    <row r="11" spans="2:5" ht="12.75">
      <c r="B11" s="27"/>
      <c r="C11" s="28"/>
      <c r="D11" s="28"/>
      <c r="E11" s="29"/>
    </row>
    <row r="12" spans="2:10" ht="12.75">
      <c r="B12" s="30"/>
      <c r="C12" s="38" t="s">
        <v>7</v>
      </c>
      <c r="D12" s="39"/>
      <c r="E12" s="40"/>
      <c r="I12" s="7" t="s">
        <v>8</v>
      </c>
      <c r="J12" s="7"/>
    </row>
    <row r="13" spans="2:11" ht="12.75">
      <c r="B13" s="30"/>
      <c r="C13" s="38" t="s">
        <v>9</v>
      </c>
      <c r="D13" s="39"/>
      <c r="E13" s="40"/>
      <c r="H13" s="16" t="s">
        <v>10</v>
      </c>
      <c r="I13" s="16" t="s">
        <v>10</v>
      </c>
      <c r="J13" s="16" t="s">
        <v>11</v>
      </c>
      <c r="K13" s="5"/>
    </row>
    <row r="14" spans="2:11" ht="13.5" thickBot="1">
      <c r="B14" s="31"/>
      <c r="C14" s="32"/>
      <c r="D14" s="32"/>
      <c r="E14" s="33"/>
      <c r="H14" s="16" t="s">
        <v>12</v>
      </c>
      <c r="I14" s="16" t="s">
        <v>12</v>
      </c>
      <c r="J14" s="16" t="s">
        <v>13</v>
      </c>
      <c r="K14" s="5"/>
    </row>
    <row r="15" spans="8:11" ht="12.75">
      <c r="H15" s="16" t="s">
        <v>14</v>
      </c>
      <c r="I15" s="16" t="s">
        <v>15</v>
      </c>
      <c r="J15" s="16" t="s">
        <v>16</v>
      </c>
      <c r="K15" s="5"/>
    </row>
    <row r="16" spans="8:10" ht="12.75">
      <c r="H16" s="8" t="s">
        <v>17</v>
      </c>
      <c r="I16" s="8" t="s">
        <v>17</v>
      </c>
      <c r="J16" s="8" t="s">
        <v>18</v>
      </c>
    </row>
    <row r="17" spans="8:10" ht="12.75">
      <c r="H17" s="8" t="s">
        <v>19</v>
      </c>
      <c r="I17" s="8" t="s">
        <v>19</v>
      </c>
      <c r="J17" s="8" t="s">
        <v>19</v>
      </c>
    </row>
    <row r="19" spans="1:10" ht="12.75">
      <c r="A19" s="3">
        <v>1</v>
      </c>
      <c r="B19" s="3" t="s">
        <v>20</v>
      </c>
      <c r="C19" t="s">
        <v>21</v>
      </c>
      <c r="H19" s="9">
        <f>8346-245</f>
        <v>8101</v>
      </c>
      <c r="I19" s="9">
        <f>19898-245</f>
        <v>19653</v>
      </c>
      <c r="J19" s="9">
        <v>20462</v>
      </c>
    </row>
    <row r="21" spans="2:10" ht="12.75">
      <c r="B21" s="3" t="s">
        <v>22</v>
      </c>
      <c r="C21" t="s">
        <v>23</v>
      </c>
      <c r="H21" s="9">
        <v>123</v>
      </c>
      <c r="I21" s="9">
        <v>123</v>
      </c>
      <c r="J21"/>
    </row>
    <row r="23" spans="2:10" ht="12.75">
      <c r="B23" s="3" t="s">
        <v>24</v>
      </c>
      <c r="C23" t="s">
        <v>25</v>
      </c>
      <c r="H23" s="9">
        <v>361</v>
      </c>
      <c r="I23" s="9">
        <v>572</v>
      </c>
      <c r="J23" s="9">
        <v>459</v>
      </c>
    </row>
    <row r="25" spans="1:10" ht="12.75">
      <c r="A25" s="3">
        <v>2</v>
      </c>
      <c r="B25" s="3" t="s">
        <v>20</v>
      </c>
      <c r="C25" t="s">
        <v>26</v>
      </c>
      <c r="H25" s="9">
        <f>2022-245</f>
        <v>1777</v>
      </c>
      <c r="I25" s="9">
        <f>2855-245</f>
        <v>2610</v>
      </c>
      <c r="J25" s="9">
        <v>3541</v>
      </c>
    </row>
    <row r="26" ht="12.75">
      <c r="C26" t="s">
        <v>27</v>
      </c>
    </row>
    <row r="27" ht="12.75">
      <c r="C27" t="s">
        <v>28</v>
      </c>
    </row>
    <row r="29" spans="2:10" ht="12.75">
      <c r="B29" s="3" t="s">
        <v>22</v>
      </c>
      <c r="C29" t="s">
        <v>29</v>
      </c>
      <c r="H29" s="9">
        <v>-1036</v>
      </c>
      <c r="I29" s="9">
        <v>-1882</v>
      </c>
      <c r="J29" s="9">
        <v>-1971</v>
      </c>
    </row>
    <row r="31" spans="2:10" ht="12.75">
      <c r="B31" s="3" t="s">
        <v>24</v>
      </c>
      <c r="C31" t="s">
        <v>30</v>
      </c>
      <c r="H31" s="9">
        <v>-1129</v>
      </c>
      <c r="I31" s="9">
        <v>-2812</v>
      </c>
      <c r="J31" s="9">
        <v>-1957</v>
      </c>
    </row>
    <row r="33" spans="2:3" ht="12.75">
      <c r="B33" s="3" t="s">
        <v>31</v>
      </c>
      <c r="C33" t="s">
        <v>32</v>
      </c>
    </row>
    <row r="35" spans="2:10" ht="12.75">
      <c r="B35" s="3" t="s">
        <v>33</v>
      </c>
      <c r="C35" t="s">
        <v>34</v>
      </c>
      <c r="H35" s="9">
        <f>SUM(H25:H34)</f>
        <v>-388</v>
      </c>
      <c r="I35" s="9">
        <f>SUM(I25:I34)</f>
        <v>-2084</v>
      </c>
      <c r="J35" s="9">
        <f>SUM(J25:J34)</f>
        <v>-387</v>
      </c>
    </row>
    <row r="36" ht="12.75">
      <c r="C36" t="s">
        <v>35</v>
      </c>
    </row>
    <row r="37" ht="12.75">
      <c r="C37" t="s">
        <v>36</v>
      </c>
    </row>
    <row r="39" spans="2:8" ht="12.75">
      <c r="B39" s="3" t="s">
        <v>37</v>
      </c>
      <c r="C39" t="s">
        <v>38</v>
      </c>
      <c r="H39" s="9">
        <v>0</v>
      </c>
    </row>
    <row r="41" spans="2:10" ht="12.75">
      <c r="B41" s="3" t="s">
        <v>39</v>
      </c>
      <c r="C41" t="s">
        <v>40</v>
      </c>
      <c r="H41" s="9">
        <f>SUM(H35:H40)</f>
        <v>-388</v>
      </c>
      <c r="I41" s="9">
        <f>SUM(I35:I40)</f>
        <v>-2084</v>
      </c>
      <c r="J41" s="9">
        <f>SUM(J35:J40)</f>
        <v>-387</v>
      </c>
    </row>
    <row r="43" spans="2:10" ht="12.75">
      <c r="B43" s="3" t="s">
        <v>41</v>
      </c>
      <c r="C43" t="s">
        <v>42</v>
      </c>
      <c r="H43" s="9">
        <v>-78</v>
      </c>
      <c r="I43" s="9">
        <v>-162</v>
      </c>
      <c r="J43" s="9">
        <v>-14</v>
      </c>
    </row>
    <row r="44" spans="8:9" ht="12.75">
      <c r="H44"/>
      <c r="I44"/>
    </row>
    <row r="45" spans="2:10" ht="12.75">
      <c r="B45" s="3" t="s">
        <v>43</v>
      </c>
      <c r="C45" t="s">
        <v>44</v>
      </c>
      <c r="H45" s="9">
        <f>SUM(H41:H43)</f>
        <v>-466</v>
      </c>
      <c r="I45" s="9">
        <f>SUM(I41:I43)</f>
        <v>-2246</v>
      </c>
      <c r="J45" s="9">
        <f>SUM(J41:J43)</f>
        <v>-401</v>
      </c>
    </row>
    <row r="47" spans="2:10" ht="12.75">
      <c r="B47" s="3" t="s">
        <v>45</v>
      </c>
      <c r="C47" t="s">
        <v>46</v>
      </c>
      <c r="H47" s="9">
        <v>-25</v>
      </c>
      <c r="I47" s="9">
        <v>-131</v>
      </c>
      <c r="J47" s="9">
        <v>-16</v>
      </c>
    </row>
    <row r="49" spans="2:10" ht="12.75">
      <c r="B49" s="3" t="s">
        <v>47</v>
      </c>
      <c r="C49" t="s">
        <v>48</v>
      </c>
      <c r="H49" s="9">
        <f>SUM(H45:H47)</f>
        <v>-491</v>
      </c>
      <c r="I49" s="9">
        <f>SUM(I45:I47)</f>
        <v>-2377</v>
      </c>
      <c r="J49" s="9">
        <f>SUM(J45:J47)</f>
        <v>-417</v>
      </c>
    </row>
    <row r="51" spans="1:3" ht="12.75">
      <c r="A51" s="3">
        <v>3</v>
      </c>
      <c r="C51" t="s">
        <v>49</v>
      </c>
    </row>
    <row r="52" spans="3:10" ht="12.75">
      <c r="C52" t="s">
        <v>50</v>
      </c>
      <c r="H52" s="6">
        <f>+H49/180</f>
        <v>-2.727777777777778</v>
      </c>
      <c r="I52" s="6">
        <f>+I49/180</f>
        <v>-13.205555555555556</v>
      </c>
      <c r="J52" s="6">
        <f>+J49/180</f>
        <v>-2.316666666666667</v>
      </c>
    </row>
  </sheetData>
  <printOptions/>
  <pageMargins left="0.5511811023622047" right="0.5511811023622047" top="0.7874015748031497" bottom="0.7874015748031497" header="0.5118110236220472" footer="0.5118110236220472"/>
  <pageSetup horizontalDpi="300" verticalDpi="300" orientation="portrait" r:id="rId1"/>
  <headerFooter alignWithMargins="0">
    <oddHeader>&amp;CPage &amp;P&amp;R&amp;A</oddHeader>
    <oddFooter>&amp;CKLSE QTR Report&amp;RPage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52"/>
  <sheetViews>
    <sheetView tabSelected="1" workbookViewId="0" topLeftCell="A49">
      <selection activeCell="E52" sqref="A52:E52"/>
    </sheetView>
  </sheetViews>
  <sheetFormatPr defaultColWidth="9.140625" defaultRowHeight="12.75"/>
  <cols>
    <col min="1" max="1" width="3.7109375" style="0" customWidth="1"/>
    <col min="2" max="2" width="4.7109375" style="0" customWidth="1"/>
    <col min="8" max="9" width="12.7109375" style="9" customWidth="1"/>
  </cols>
  <sheetData>
    <row r="2" spans="2:9" ht="12.75">
      <c r="B2" s="1"/>
      <c r="C2" s="1" t="s">
        <v>0</v>
      </c>
      <c r="D2" s="1"/>
      <c r="E2" s="1"/>
      <c r="F2" s="1"/>
      <c r="G2" s="1"/>
      <c r="H2" s="7"/>
      <c r="I2" s="7"/>
    </row>
    <row r="3" spans="2:9" ht="12.75">
      <c r="B3" s="1"/>
      <c r="C3" s="1" t="s">
        <v>1</v>
      </c>
      <c r="D3" s="1"/>
      <c r="E3" s="1"/>
      <c r="F3" s="1"/>
      <c r="G3" s="1"/>
      <c r="H3" s="7"/>
      <c r="I3" s="7"/>
    </row>
    <row r="4" spans="2:9" ht="12.75">
      <c r="B4" s="1"/>
      <c r="C4" s="1" t="s">
        <v>2</v>
      </c>
      <c r="D4" s="1"/>
      <c r="E4" s="1"/>
      <c r="F4" s="1"/>
      <c r="G4" s="1"/>
      <c r="H4" s="7"/>
      <c r="I4" s="7"/>
    </row>
    <row r="5" spans="2:9" ht="12.75">
      <c r="B5" s="1"/>
      <c r="C5" s="1" t="s">
        <v>3</v>
      </c>
      <c r="D5" s="1"/>
      <c r="E5" s="1"/>
      <c r="F5" s="1"/>
      <c r="G5" s="1"/>
      <c r="H5" s="7"/>
      <c r="I5" s="7"/>
    </row>
    <row r="6" spans="2:9" ht="12.75">
      <c r="B6" s="1" t="s">
        <v>51</v>
      </c>
      <c r="C6" s="1"/>
      <c r="D6" s="1"/>
      <c r="E6" s="1"/>
      <c r="F6" s="1"/>
      <c r="G6" s="1"/>
      <c r="H6" s="7"/>
      <c r="I6" s="7"/>
    </row>
    <row r="7" spans="2:9" ht="13.5" thickBot="1">
      <c r="B7" s="1"/>
      <c r="C7" s="1"/>
      <c r="D7" s="1"/>
      <c r="E7" s="1"/>
      <c r="F7" s="1"/>
      <c r="G7" s="1"/>
      <c r="H7" s="7"/>
      <c r="I7" s="7"/>
    </row>
    <row r="8" spans="2:9" ht="12.75">
      <c r="B8" s="27"/>
      <c r="C8" s="28"/>
      <c r="D8" s="28"/>
      <c r="E8" s="29"/>
      <c r="H8" s="8" t="s">
        <v>52</v>
      </c>
      <c r="I8" s="8" t="s">
        <v>53</v>
      </c>
    </row>
    <row r="9" spans="2:9" ht="12.75">
      <c r="B9" s="30"/>
      <c r="C9" s="38" t="s">
        <v>7</v>
      </c>
      <c r="D9" s="39"/>
      <c r="E9" s="40"/>
      <c r="H9" s="8" t="s">
        <v>54</v>
      </c>
      <c r="I9" s="8" t="s">
        <v>54</v>
      </c>
    </row>
    <row r="10" spans="2:9" ht="12.75">
      <c r="B10" s="30"/>
      <c r="C10" s="38" t="s">
        <v>9</v>
      </c>
      <c r="D10" s="39"/>
      <c r="E10" s="40"/>
      <c r="H10" s="8" t="s">
        <v>55</v>
      </c>
      <c r="I10" s="8" t="s">
        <v>55</v>
      </c>
    </row>
    <row r="11" spans="2:9" ht="13.5" thickBot="1">
      <c r="B11" s="31"/>
      <c r="C11" s="32"/>
      <c r="D11" s="32"/>
      <c r="E11" s="33"/>
      <c r="H11" s="8" t="s">
        <v>17</v>
      </c>
      <c r="I11" s="8" t="s">
        <v>56</v>
      </c>
    </row>
    <row r="12" spans="8:9" ht="12.75">
      <c r="H12" s="8" t="s">
        <v>57</v>
      </c>
      <c r="I12" s="8" t="s">
        <v>57</v>
      </c>
    </row>
    <row r="14" spans="2:9" ht="12.75">
      <c r="B14" t="s">
        <v>58</v>
      </c>
      <c r="H14" s="9">
        <v>25073</v>
      </c>
      <c r="I14" s="9">
        <v>25360</v>
      </c>
    </row>
    <row r="15" ht="12.75">
      <c r="B15" t="s">
        <v>59</v>
      </c>
    </row>
    <row r="16" spans="3:9" ht="12.75">
      <c r="C16" t="s">
        <v>60</v>
      </c>
      <c r="H16" s="9">
        <v>54</v>
      </c>
      <c r="I16" s="9">
        <v>59</v>
      </c>
    </row>
    <row r="18" ht="13.5" thickBot="1">
      <c r="B18" t="s">
        <v>61</v>
      </c>
    </row>
    <row r="19" spans="3:9" ht="12.75">
      <c r="C19" t="s">
        <v>62</v>
      </c>
      <c r="H19" s="20">
        <v>7821</v>
      </c>
      <c r="I19" s="10">
        <v>9094</v>
      </c>
    </row>
    <row r="20" spans="3:9" ht="12.75">
      <c r="C20" t="s">
        <v>63</v>
      </c>
      <c r="H20" s="21">
        <v>9248</v>
      </c>
      <c r="I20" s="11">
        <v>8081</v>
      </c>
    </row>
    <row r="21" spans="3:9" ht="12.75">
      <c r="C21" t="s">
        <v>64</v>
      </c>
      <c r="H21" s="21">
        <f>2895+12232</f>
        <v>15127</v>
      </c>
      <c r="I21" s="11">
        <v>11162</v>
      </c>
    </row>
    <row r="22" spans="3:9" ht="12.75">
      <c r="C22" t="s">
        <v>65</v>
      </c>
      <c r="H22" s="21">
        <v>242</v>
      </c>
      <c r="I22" s="11">
        <v>23</v>
      </c>
    </row>
    <row r="23" spans="3:9" ht="13.5" thickBot="1">
      <c r="C23" t="s">
        <v>66</v>
      </c>
      <c r="H23" s="21">
        <v>1008</v>
      </c>
      <c r="I23" s="11">
        <v>242</v>
      </c>
    </row>
    <row r="24" spans="8:9" ht="13.5" thickBot="1">
      <c r="H24" s="19">
        <f>SUM(H19:H23)</f>
        <v>33446</v>
      </c>
      <c r="I24" s="12">
        <f>SUM(I19:I23)</f>
        <v>28602</v>
      </c>
    </row>
    <row r="25" spans="2:9" ht="12.75">
      <c r="B25" t="s">
        <v>67</v>
      </c>
      <c r="H25" s="21"/>
      <c r="I25" s="11"/>
    </row>
    <row r="26" spans="3:9" ht="12.75">
      <c r="C26" t="s">
        <v>68</v>
      </c>
      <c r="H26" s="21">
        <v>2337</v>
      </c>
      <c r="I26" s="11">
        <v>2185</v>
      </c>
    </row>
    <row r="27" spans="3:9" ht="12.75">
      <c r="C27" t="s">
        <v>69</v>
      </c>
      <c r="H27" s="21">
        <f>1553+12232</f>
        <v>13785</v>
      </c>
      <c r="I27" s="11">
        <v>2884</v>
      </c>
    </row>
    <row r="28" spans="3:9" ht="12.75">
      <c r="C28" t="s">
        <v>70</v>
      </c>
      <c r="H28" s="21">
        <v>13447</v>
      </c>
      <c r="I28" s="11">
        <v>16185</v>
      </c>
    </row>
    <row r="29" spans="3:9" ht="12.75">
      <c r="C29" t="s">
        <v>71</v>
      </c>
      <c r="H29" s="21">
        <v>1033</v>
      </c>
      <c r="I29" s="11">
        <v>918</v>
      </c>
    </row>
    <row r="30" spans="3:9" ht="13.5" thickBot="1">
      <c r="C30" t="s">
        <v>72</v>
      </c>
      <c r="H30" s="21"/>
      <c r="I30" s="11">
        <v>259</v>
      </c>
    </row>
    <row r="31" spans="8:9" ht="13.5" thickBot="1">
      <c r="H31" s="19">
        <f>SUM(H26:H30)</f>
        <v>30602</v>
      </c>
      <c r="I31" s="12">
        <f>SUM(I26:I30)</f>
        <v>22431</v>
      </c>
    </row>
    <row r="33" spans="2:9" ht="12.75">
      <c r="B33" t="s">
        <v>73</v>
      </c>
      <c r="H33" s="9">
        <f>+H24-H31</f>
        <v>2844</v>
      </c>
      <c r="I33" s="9">
        <f>+I24-I31</f>
        <v>6171</v>
      </c>
    </row>
    <row r="34" ht="13.5" thickBot="1"/>
    <row r="35" spans="8:9" ht="13.5" thickBot="1">
      <c r="H35" s="19">
        <f>SUM(H33)+H14+H16</f>
        <v>27971</v>
      </c>
      <c r="I35" s="12">
        <f>SUM(I33)+I14+I16</f>
        <v>31590</v>
      </c>
    </row>
    <row r="37" ht="12.75">
      <c r="B37" t="s">
        <v>74</v>
      </c>
    </row>
    <row r="38" spans="2:9" ht="12.75">
      <c r="B38" t="s">
        <v>75</v>
      </c>
      <c r="H38" s="9">
        <v>18000</v>
      </c>
      <c r="I38" s="9">
        <v>18000</v>
      </c>
    </row>
    <row r="39" spans="2:9" ht="12.75">
      <c r="B39" t="s">
        <v>76</v>
      </c>
      <c r="H39" s="9">
        <v>2350</v>
      </c>
      <c r="I39" s="9">
        <v>2350</v>
      </c>
    </row>
    <row r="40" spans="2:9" ht="12.75">
      <c r="B40" t="s">
        <v>77</v>
      </c>
      <c r="H40" s="9">
        <v>467</v>
      </c>
      <c r="I40" s="9">
        <v>467</v>
      </c>
    </row>
    <row r="41" spans="2:9" ht="12.75">
      <c r="B41" t="s">
        <v>78</v>
      </c>
      <c r="H41" s="9">
        <v>1090</v>
      </c>
      <c r="I41" s="9">
        <v>988</v>
      </c>
    </row>
    <row r="42" spans="2:9" ht="12.75">
      <c r="B42" t="s">
        <v>79</v>
      </c>
      <c r="H42" s="9">
        <f>5785-2378</f>
        <v>3407</v>
      </c>
      <c r="I42" s="9">
        <v>5786</v>
      </c>
    </row>
    <row r="43" spans="8:9" ht="12.75">
      <c r="H43" s="9">
        <f>SUM(H38:H42)</f>
        <v>25314</v>
      </c>
      <c r="I43" s="9">
        <f>SUM(I38:I42)</f>
        <v>27591</v>
      </c>
    </row>
    <row r="45" spans="2:9" ht="12.75">
      <c r="B45" t="s">
        <v>46</v>
      </c>
      <c r="H45" s="9">
        <v>149</v>
      </c>
      <c r="I45" s="9">
        <v>272</v>
      </c>
    </row>
    <row r="46" spans="2:9" ht="12.75">
      <c r="B46" t="s">
        <v>80</v>
      </c>
      <c r="I46"/>
    </row>
    <row r="47" spans="2:9" ht="12.75">
      <c r="B47" t="s">
        <v>81</v>
      </c>
      <c r="H47" s="9">
        <v>950</v>
      </c>
      <c r="I47" s="9">
        <v>2221</v>
      </c>
    </row>
    <row r="48" spans="2:9" ht="12.75">
      <c r="B48" t="s">
        <v>82</v>
      </c>
      <c r="H48" s="9">
        <v>497</v>
      </c>
      <c r="I48" s="9">
        <v>445</v>
      </c>
    </row>
    <row r="49" ht="12.75">
      <c r="B49" t="s">
        <v>83</v>
      </c>
    </row>
    <row r="50" spans="2:9" ht="12.75">
      <c r="B50" t="s">
        <v>84</v>
      </c>
      <c r="H50" s="9">
        <v>1061</v>
      </c>
      <c r="I50" s="9">
        <v>1061</v>
      </c>
    </row>
    <row r="51" spans="8:9" ht="12.75">
      <c r="H51" s="9">
        <f>SUM(H45:H50)+H43</f>
        <v>27971</v>
      </c>
      <c r="I51" s="13">
        <f>SUM(I45:I50)+I43</f>
        <v>31590</v>
      </c>
    </row>
    <row r="52" spans="2:9" ht="12.75">
      <c r="B52" t="s">
        <v>178</v>
      </c>
      <c r="H52" s="6">
        <v>1.4063</v>
      </c>
      <c r="I52" s="6">
        <v>1.5328</v>
      </c>
    </row>
  </sheetData>
  <printOptions/>
  <pageMargins left="0.7480314960629921" right="0.7480314960629921" top="0.7874015748031497" bottom="0.7874015748031497" header="0.5118110236220472" footer="0.5118110236220472"/>
  <pageSetup horizontalDpi="300" verticalDpi="300" orientation="portrait" r:id="rId1"/>
  <headerFooter alignWithMargins="0">
    <oddHeader>&amp;CPage &amp;P&amp;R&amp;A</oddHeader>
    <oddFooter>&amp;CKLSE QTR Report&amp;RPage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87"/>
  <sheetViews>
    <sheetView workbookViewId="0" topLeftCell="A1">
      <selection activeCell="G3" sqref="G3"/>
    </sheetView>
  </sheetViews>
  <sheetFormatPr defaultColWidth="9.140625" defaultRowHeight="12.75"/>
  <cols>
    <col min="1" max="1" width="2.7109375" style="0" customWidth="1"/>
    <col min="2" max="2" width="2.7109375" style="3" customWidth="1"/>
    <col min="7" max="7" width="4.7109375" style="0" customWidth="1"/>
    <col min="8" max="9" width="11.7109375" style="0" customWidth="1"/>
    <col min="10" max="10" width="13.7109375" style="9" customWidth="1"/>
  </cols>
  <sheetData>
    <row r="1" spans="1:5" ht="12.75">
      <c r="A1" s="7"/>
      <c r="B1" s="7"/>
      <c r="C1" s="34" t="s">
        <v>7</v>
      </c>
      <c r="D1" s="35"/>
      <c r="E1" s="36"/>
    </row>
    <row r="2" spans="1:9" ht="13.5" thickBot="1">
      <c r="A2" s="7"/>
      <c r="B2" s="7"/>
      <c r="C2" s="37" t="s">
        <v>9</v>
      </c>
      <c r="D2" s="32"/>
      <c r="E2" s="33"/>
      <c r="G2" s="1"/>
      <c r="H2" s="7"/>
      <c r="I2" s="7"/>
    </row>
    <row r="3" spans="1:10" ht="12.75">
      <c r="A3" s="7"/>
      <c r="B3" s="7"/>
      <c r="C3" s="1" t="s">
        <v>0</v>
      </c>
      <c r="D3" s="1"/>
      <c r="E3" s="1"/>
      <c r="F3" s="1"/>
      <c r="G3" s="1"/>
      <c r="H3" s="7"/>
      <c r="I3" s="7"/>
      <c r="J3" s="7"/>
    </row>
    <row r="4" spans="1:10" ht="12.75">
      <c r="A4" s="7"/>
      <c r="B4" s="7"/>
      <c r="C4" s="1" t="s">
        <v>1</v>
      </c>
      <c r="D4" s="1"/>
      <c r="E4" s="1"/>
      <c r="F4" s="1"/>
      <c r="G4" s="1"/>
      <c r="H4" s="7"/>
      <c r="I4" s="7"/>
      <c r="J4" s="7"/>
    </row>
    <row r="5" spans="3:10" ht="12.75">
      <c r="C5" s="1" t="s">
        <v>2</v>
      </c>
      <c r="D5" s="1"/>
      <c r="E5" s="1"/>
      <c r="F5" s="1"/>
      <c r="G5" s="1"/>
      <c r="H5" s="7"/>
      <c r="I5" s="7"/>
      <c r="J5" s="7"/>
    </row>
    <row r="6" spans="3:10" ht="12.75">
      <c r="C6" s="1" t="s">
        <v>3</v>
      </c>
      <c r="D6" s="1"/>
      <c r="E6" s="1"/>
      <c r="F6" s="1"/>
      <c r="G6" s="1"/>
      <c r="H6" s="1"/>
      <c r="I6" s="1"/>
      <c r="J6" s="7"/>
    </row>
    <row r="7" spans="3:10" ht="12.75">
      <c r="C7" s="1"/>
      <c r="D7" s="1"/>
      <c r="E7" s="1"/>
      <c r="F7" s="1"/>
      <c r="G7" s="1"/>
      <c r="H7" s="1"/>
      <c r="I7" s="1"/>
      <c r="J7" s="7"/>
    </row>
    <row r="8" spans="3:10" ht="12.75">
      <c r="C8" s="1" t="s">
        <v>85</v>
      </c>
      <c r="D8" s="1"/>
      <c r="E8" s="1"/>
      <c r="F8" s="1"/>
      <c r="G8" s="1"/>
      <c r="H8" s="1"/>
      <c r="I8" s="1"/>
      <c r="J8" s="7"/>
    </row>
    <row r="9" spans="3:10" ht="12.75">
      <c r="C9" s="1" t="s">
        <v>5</v>
      </c>
      <c r="D9" s="1"/>
      <c r="E9" s="1"/>
      <c r="F9" s="1"/>
      <c r="G9" s="1"/>
      <c r="H9" s="1"/>
      <c r="I9" s="1"/>
      <c r="J9" s="7"/>
    </row>
    <row r="10" spans="3:10" ht="12.75">
      <c r="C10" s="1"/>
      <c r="D10" s="1"/>
      <c r="E10" s="1"/>
      <c r="F10" s="1"/>
      <c r="G10" s="1"/>
      <c r="H10" s="1"/>
      <c r="I10" s="1"/>
      <c r="J10" s="7"/>
    </row>
    <row r="11" spans="2:3" ht="12.75">
      <c r="B11" s="3">
        <v>1</v>
      </c>
      <c r="C11" t="s">
        <v>86</v>
      </c>
    </row>
    <row r="12" ht="12.75">
      <c r="C12" t="s">
        <v>87</v>
      </c>
    </row>
    <row r="13" ht="12.75">
      <c r="C13" t="s">
        <v>88</v>
      </c>
    </row>
    <row r="14" ht="12.75">
      <c r="C14" t="s">
        <v>89</v>
      </c>
    </row>
    <row r="16" spans="2:3" ht="12.75">
      <c r="B16" s="3">
        <v>2</v>
      </c>
      <c r="C16" t="s">
        <v>32</v>
      </c>
    </row>
    <row r="17" ht="12.75">
      <c r="C17" t="s">
        <v>90</v>
      </c>
    </row>
    <row r="19" spans="2:3" ht="12.75">
      <c r="B19" s="3">
        <v>3</v>
      </c>
      <c r="C19" t="s">
        <v>91</v>
      </c>
    </row>
    <row r="20" ht="12.75">
      <c r="C20" t="s">
        <v>92</v>
      </c>
    </row>
    <row r="22" spans="2:3" ht="12.75">
      <c r="B22" s="3">
        <v>4</v>
      </c>
      <c r="C22" t="s">
        <v>42</v>
      </c>
    </row>
    <row r="23" spans="2:10" ht="12.75">
      <c r="B23"/>
      <c r="I23" s="1" t="s">
        <v>8</v>
      </c>
      <c r="J23" s="7"/>
    </row>
    <row r="24" spans="8:10" ht="12.75">
      <c r="H24" s="4" t="s">
        <v>10</v>
      </c>
      <c r="I24" s="4" t="s">
        <v>10</v>
      </c>
      <c r="J24" s="16" t="s">
        <v>11</v>
      </c>
    </row>
    <row r="25" spans="2:10" ht="12.75">
      <c r="B25"/>
      <c r="H25" s="4" t="s">
        <v>12</v>
      </c>
      <c r="I25" s="4" t="s">
        <v>12</v>
      </c>
      <c r="J25" s="16" t="s">
        <v>13</v>
      </c>
    </row>
    <row r="26" spans="8:10" ht="12.75">
      <c r="H26" s="4" t="s">
        <v>14</v>
      </c>
      <c r="I26" s="4" t="s">
        <v>15</v>
      </c>
      <c r="J26" s="16" t="s">
        <v>16</v>
      </c>
    </row>
    <row r="27" spans="8:10" ht="12.75">
      <c r="H27" s="3" t="s">
        <v>17</v>
      </c>
      <c r="I27" s="3" t="s">
        <v>17</v>
      </c>
      <c r="J27" s="18" t="s">
        <v>18</v>
      </c>
    </row>
    <row r="28" spans="8:10" ht="12.75">
      <c r="H28" s="3" t="s">
        <v>19</v>
      </c>
      <c r="I28" s="3" t="s">
        <v>19</v>
      </c>
      <c r="J28" s="8" t="s">
        <v>19</v>
      </c>
    </row>
    <row r="29" spans="8:10" ht="12.75">
      <c r="H29" s="3"/>
      <c r="I29" s="3"/>
      <c r="J29" s="8"/>
    </row>
    <row r="30" spans="3:10" ht="12.75">
      <c r="C30" t="s">
        <v>93</v>
      </c>
      <c r="H30" s="3"/>
      <c r="I30" s="3"/>
      <c r="J30" s="8"/>
    </row>
    <row r="31" spans="3:10" ht="12.75">
      <c r="C31" s="14" t="s">
        <v>94</v>
      </c>
      <c r="H31" s="3">
        <v>78</v>
      </c>
      <c r="I31" s="3">
        <v>162</v>
      </c>
      <c r="J31" s="8">
        <v>450</v>
      </c>
    </row>
    <row r="32" spans="3:10" ht="12.75">
      <c r="C32" t="s">
        <v>84</v>
      </c>
      <c r="H32" s="3"/>
      <c r="I32" s="3"/>
      <c r="J32" s="8"/>
    </row>
    <row r="33" spans="3:10" ht="12.75">
      <c r="C33" s="14" t="s">
        <v>94</v>
      </c>
      <c r="H33" s="3">
        <v>0</v>
      </c>
      <c r="I33" s="3">
        <v>0</v>
      </c>
      <c r="J33" s="8">
        <v>0</v>
      </c>
    </row>
    <row r="34" spans="3:10" ht="12.75">
      <c r="C34" t="s">
        <v>95</v>
      </c>
      <c r="H34" s="3">
        <f>SUM(H31:H33)</f>
        <v>78</v>
      </c>
      <c r="I34" s="3">
        <f>SUM(I31:I33)</f>
        <v>162</v>
      </c>
      <c r="J34" s="8">
        <f>SUM(J31:J33)</f>
        <v>450</v>
      </c>
    </row>
    <row r="35" spans="8:10" ht="12.75">
      <c r="H35" s="3"/>
      <c r="I35" s="3"/>
      <c r="J35" s="8"/>
    </row>
    <row r="36" spans="2:3" ht="12.75">
      <c r="B36" s="3">
        <v>5</v>
      </c>
      <c r="C36" t="s">
        <v>96</v>
      </c>
    </row>
    <row r="37" spans="2:3" ht="12.75">
      <c r="B37"/>
      <c r="C37" t="s">
        <v>97</v>
      </c>
    </row>
    <row r="39" spans="2:3" ht="12.75">
      <c r="B39" s="3">
        <v>6</v>
      </c>
      <c r="C39" t="s">
        <v>98</v>
      </c>
    </row>
    <row r="40" ht="12.75">
      <c r="C40" t="s">
        <v>99</v>
      </c>
    </row>
    <row r="41" ht="12.75">
      <c r="C41" t="s">
        <v>100</v>
      </c>
    </row>
    <row r="43" spans="2:3" ht="12.75">
      <c r="B43" s="3">
        <v>7</v>
      </c>
      <c r="C43" t="s">
        <v>101</v>
      </c>
    </row>
    <row r="44" ht="12.75">
      <c r="C44" t="s">
        <v>102</v>
      </c>
    </row>
    <row r="46" spans="2:3" ht="12.75">
      <c r="B46" s="3">
        <v>8</v>
      </c>
      <c r="C46" t="s">
        <v>103</v>
      </c>
    </row>
    <row r="47" ht="12.75">
      <c r="C47" t="s">
        <v>104</v>
      </c>
    </row>
    <row r="49" spans="2:3" ht="12.75">
      <c r="B49" s="3">
        <v>9</v>
      </c>
      <c r="C49" t="s">
        <v>105</v>
      </c>
    </row>
    <row r="50" ht="12.75">
      <c r="C50" t="s">
        <v>106</v>
      </c>
    </row>
    <row r="55" spans="3:10" ht="12.75">
      <c r="C55" s="1" t="s">
        <v>0</v>
      </c>
      <c r="D55" s="1"/>
      <c r="E55" s="1"/>
      <c r="F55" s="1"/>
      <c r="G55" s="1"/>
      <c r="H55" s="1"/>
      <c r="I55" s="1"/>
      <c r="J55" s="7"/>
    </row>
    <row r="56" spans="3:10" ht="12.75">
      <c r="C56" s="1" t="s">
        <v>1</v>
      </c>
      <c r="D56" s="1"/>
      <c r="E56" s="1"/>
      <c r="F56" s="1"/>
      <c r="G56" s="1"/>
      <c r="H56" s="1"/>
      <c r="I56" s="1"/>
      <c r="J56" s="7"/>
    </row>
    <row r="57" spans="3:10" ht="12.75">
      <c r="C57" s="1" t="s">
        <v>2</v>
      </c>
      <c r="D57" s="1"/>
      <c r="E57" s="1"/>
      <c r="F57" s="1"/>
      <c r="G57" s="1"/>
      <c r="H57" s="1"/>
      <c r="I57" s="1"/>
      <c r="J57" s="7"/>
    </row>
    <row r="58" spans="3:10" ht="12.75">
      <c r="C58" s="1" t="s">
        <v>3</v>
      </c>
      <c r="D58" s="1"/>
      <c r="E58" s="1"/>
      <c r="F58" s="1"/>
      <c r="G58" s="1"/>
      <c r="H58" s="1"/>
      <c r="I58" s="1"/>
      <c r="J58" s="7"/>
    </row>
    <row r="59" spans="3:10" ht="12.75">
      <c r="C59" s="1"/>
      <c r="D59" s="1"/>
      <c r="E59" s="1"/>
      <c r="F59" s="1"/>
      <c r="G59" s="1"/>
      <c r="H59" s="1"/>
      <c r="I59" s="1"/>
      <c r="J59" s="7"/>
    </row>
    <row r="60" spans="3:10" ht="12.75">
      <c r="C60" s="1" t="s">
        <v>85</v>
      </c>
      <c r="D60" s="1"/>
      <c r="E60" s="1"/>
      <c r="F60" s="1"/>
      <c r="G60" s="1"/>
      <c r="H60" s="1"/>
      <c r="I60" s="1"/>
      <c r="J60" s="7"/>
    </row>
    <row r="61" spans="3:10" ht="12.75">
      <c r="C61" s="1" t="s">
        <v>5</v>
      </c>
      <c r="D61" s="1"/>
      <c r="E61" s="1"/>
      <c r="F61" s="1"/>
      <c r="G61" s="1"/>
      <c r="H61" s="1"/>
      <c r="I61" s="1"/>
      <c r="J61" s="7"/>
    </row>
    <row r="63" spans="2:3" ht="12.75">
      <c r="B63" s="3">
        <v>10</v>
      </c>
      <c r="C63" t="s">
        <v>107</v>
      </c>
    </row>
    <row r="64" ht="12.75">
      <c r="C64" t="s">
        <v>108</v>
      </c>
    </row>
    <row r="65" ht="12.75">
      <c r="C65" t="s">
        <v>109</v>
      </c>
    </row>
    <row r="66" ht="12.75">
      <c r="C66" t="s">
        <v>110</v>
      </c>
    </row>
    <row r="68" spans="2:3" ht="12.75">
      <c r="B68" s="3">
        <v>11</v>
      </c>
      <c r="C68" t="s">
        <v>111</v>
      </c>
    </row>
    <row r="69" ht="12.75">
      <c r="C69" t="s">
        <v>112</v>
      </c>
    </row>
    <row r="70" ht="12.75">
      <c r="C70" t="s">
        <v>113</v>
      </c>
    </row>
    <row r="71" ht="12.75">
      <c r="C71" t="s">
        <v>100</v>
      </c>
    </row>
    <row r="73" spans="2:3" ht="12.75">
      <c r="B73" s="3">
        <v>12</v>
      </c>
      <c r="C73" t="s">
        <v>114</v>
      </c>
    </row>
    <row r="74" ht="12.75">
      <c r="C74" t="s">
        <v>115</v>
      </c>
    </row>
    <row r="75" spans="9:10" ht="12.75">
      <c r="I75" s="3" t="s">
        <v>54</v>
      </c>
      <c r="J75" s="8" t="s">
        <v>54</v>
      </c>
    </row>
    <row r="76" spans="9:10" ht="12.75">
      <c r="I76" s="3" t="s">
        <v>55</v>
      </c>
      <c r="J76" s="8" t="s">
        <v>55</v>
      </c>
    </row>
    <row r="77" spans="9:10" ht="12.75">
      <c r="I77" s="3" t="s">
        <v>17</v>
      </c>
      <c r="J77" s="8" t="s">
        <v>56</v>
      </c>
    </row>
    <row r="78" spans="9:10" ht="12.75">
      <c r="I78" s="3" t="s">
        <v>57</v>
      </c>
      <c r="J78" s="8" t="s">
        <v>57</v>
      </c>
    </row>
    <row r="79" spans="2:3" ht="12.75">
      <c r="B79" s="3" t="s">
        <v>116</v>
      </c>
      <c r="C79" t="s">
        <v>117</v>
      </c>
    </row>
    <row r="80" spans="3:10" ht="12.75">
      <c r="C80" s="15" t="s">
        <v>118</v>
      </c>
      <c r="I80" s="3"/>
      <c r="J80" s="23"/>
    </row>
    <row r="81" spans="3:10" ht="12.75">
      <c r="C81" t="s">
        <v>119</v>
      </c>
      <c r="I81" s="3">
        <v>0</v>
      </c>
      <c r="J81" s="24" t="s">
        <v>120</v>
      </c>
    </row>
    <row r="82" spans="3:10" ht="12.75">
      <c r="C82" s="15" t="s">
        <v>121</v>
      </c>
      <c r="I82" s="3"/>
      <c r="J82" s="23"/>
    </row>
    <row r="83" spans="3:10" ht="12.75">
      <c r="C83" t="s">
        <v>122</v>
      </c>
      <c r="I83" s="3">
        <v>7094</v>
      </c>
      <c r="J83" s="23">
        <v>7844</v>
      </c>
    </row>
    <row r="84" spans="3:10" ht="12.75">
      <c r="C84" t="s">
        <v>123</v>
      </c>
      <c r="I84" s="3">
        <v>2904</v>
      </c>
      <c r="J84" s="23">
        <v>5529</v>
      </c>
    </row>
    <row r="85" spans="3:10" ht="12.75">
      <c r="C85" t="s">
        <v>124</v>
      </c>
      <c r="I85" s="3">
        <v>2000</v>
      </c>
      <c r="J85" s="23">
        <v>2000</v>
      </c>
    </row>
    <row r="86" spans="3:10" ht="12.75">
      <c r="C86" t="s">
        <v>125</v>
      </c>
      <c r="I86" s="3">
        <v>0</v>
      </c>
      <c r="J86" s="23">
        <v>39</v>
      </c>
    </row>
    <row r="87" spans="3:10" ht="12.75">
      <c r="C87" t="s">
        <v>126</v>
      </c>
      <c r="I87" s="3">
        <v>1449</v>
      </c>
      <c r="J87" s="23">
        <v>773</v>
      </c>
    </row>
    <row r="88" spans="9:10" ht="12.75">
      <c r="I88" s="8">
        <f>SUM(I83:I87)</f>
        <v>13447</v>
      </c>
      <c r="J88" s="23">
        <f>SUM(J83:J87)</f>
        <v>16185</v>
      </c>
    </row>
    <row r="89" spans="2:10" ht="12.75">
      <c r="B89" s="3" t="s">
        <v>127</v>
      </c>
      <c r="C89" s="15" t="s">
        <v>119</v>
      </c>
      <c r="I89" s="8">
        <f>+I81+I88</f>
        <v>13447</v>
      </c>
      <c r="J89" s="23">
        <f>+J81+J88</f>
        <v>16185</v>
      </c>
    </row>
    <row r="90" spans="3:10" ht="12.75">
      <c r="C90" t="s">
        <v>128</v>
      </c>
      <c r="I90" s="3"/>
      <c r="J90" s="23"/>
    </row>
    <row r="91" spans="3:10" ht="12.75">
      <c r="C91" s="15" t="s">
        <v>118</v>
      </c>
      <c r="I91" s="3"/>
      <c r="J91" s="23"/>
    </row>
    <row r="92" spans="3:10" ht="12.75">
      <c r="C92" t="s">
        <v>129</v>
      </c>
      <c r="I92">
        <v>0</v>
      </c>
      <c r="J92" s="23">
        <v>44</v>
      </c>
    </row>
    <row r="93" spans="3:10" ht="12.75">
      <c r="C93" t="s">
        <v>130</v>
      </c>
      <c r="I93">
        <v>0</v>
      </c>
      <c r="J93" s="23">
        <v>0</v>
      </c>
    </row>
    <row r="94" spans="9:10" ht="12.75">
      <c r="I94" s="8">
        <v>0</v>
      </c>
      <c r="J94" s="23">
        <f>SUM(J92:J93)</f>
        <v>44</v>
      </c>
    </row>
    <row r="95" spans="3:10" ht="12.75">
      <c r="C95" s="15" t="s">
        <v>121</v>
      </c>
      <c r="I95" s="3"/>
      <c r="J95" s="23"/>
    </row>
    <row r="96" spans="3:10" ht="12.75">
      <c r="C96" t="s">
        <v>129</v>
      </c>
      <c r="I96" s="3">
        <f>+I87</f>
        <v>1449</v>
      </c>
      <c r="J96" s="23">
        <v>729</v>
      </c>
    </row>
    <row r="97" spans="3:10" ht="12.75">
      <c r="C97" t="s">
        <v>130</v>
      </c>
      <c r="I97" s="3">
        <v>950</v>
      </c>
      <c r="J97" s="23">
        <v>2221</v>
      </c>
    </row>
    <row r="98" spans="9:10" ht="12.75">
      <c r="I98" s="23">
        <f>SUM(I96:I97)</f>
        <v>2399</v>
      </c>
      <c r="J98" s="23">
        <f>SUM(J96:J97)</f>
        <v>2950</v>
      </c>
    </row>
    <row r="99" spans="9:10" ht="12.75">
      <c r="I99" s="8">
        <f>+I94+I98</f>
        <v>2399</v>
      </c>
      <c r="J99" s="23">
        <f>+J94+J98</f>
        <v>2994</v>
      </c>
    </row>
    <row r="100" spans="3:10" ht="12.75">
      <c r="C100" t="s">
        <v>131</v>
      </c>
      <c r="I100" s="3"/>
      <c r="J100"/>
    </row>
    <row r="101" spans="9:10" ht="12.75">
      <c r="I101" s="23">
        <f>-I92-I96</f>
        <v>-1449</v>
      </c>
      <c r="J101" s="23">
        <f>-J92-J96</f>
        <v>-773</v>
      </c>
    </row>
    <row r="102" spans="9:10" ht="12.75">
      <c r="I102" s="25">
        <f>SUM(I99:I101)</f>
        <v>950</v>
      </c>
      <c r="J102" s="25">
        <f>SUM(J99:J101)</f>
        <v>2221</v>
      </c>
    </row>
    <row r="103" spans="9:10" ht="12.75">
      <c r="I103" s="3"/>
      <c r="J103" s="23"/>
    </row>
    <row r="104" spans="9:10" ht="12.75">
      <c r="I104" s="3"/>
      <c r="J104" s="23"/>
    </row>
    <row r="106" spans="3:10" ht="12.75">
      <c r="C106" s="1" t="s">
        <v>0</v>
      </c>
      <c r="D106" s="1"/>
      <c r="E106" s="1"/>
      <c r="F106" s="1"/>
      <c r="G106" s="1"/>
      <c r="H106" s="1"/>
      <c r="I106" s="1"/>
      <c r="J106" s="7"/>
    </row>
    <row r="107" spans="3:10" ht="12.75">
      <c r="C107" s="1" t="s">
        <v>1</v>
      </c>
      <c r="D107" s="1"/>
      <c r="E107" s="1"/>
      <c r="F107" s="1"/>
      <c r="G107" s="1"/>
      <c r="H107" s="1"/>
      <c r="I107" s="1"/>
      <c r="J107" s="7"/>
    </row>
    <row r="108" spans="3:10" ht="12.75">
      <c r="C108" s="1" t="s">
        <v>2</v>
      </c>
      <c r="D108" s="1"/>
      <c r="E108" s="1"/>
      <c r="F108" s="1"/>
      <c r="G108" s="1"/>
      <c r="H108" s="1"/>
      <c r="I108" s="1"/>
      <c r="J108" s="7"/>
    </row>
    <row r="109" spans="3:10" ht="12.75">
      <c r="C109" s="1" t="s">
        <v>3</v>
      </c>
      <c r="D109" s="1"/>
      <c r="E109" s="1"/>
      <c r="F109" s="1"/>
      <c r="G109" s="1"/>
      <c r="H109" s="1"/>
      <c r="I109" s="1"/>
      <c r="J109" s="7"/>
    </row>
    <row r="110" spans="3:10" ht="12.75">
      <c r="C110" s="1"/>
      <c r="D110" s="1"/>
      <c r="E110" s="1"/>
      <c r="F110" s="1"/>
      <c r="G110" s="1"/>
      <c r="H110" s="1"/>
      <c r="I110" s="1"/>
      <c r="J110" s="7"/>
    </row>
    <row r="111" spans="3:10" ht="12.75">
      <c r="C111" s="1" t="s">
        <v>85</v>
      </c>
      <c r="D111" s="1"/>
      <c r="E111" s="1"/>
      <c r="F111" s="1"/>
      <c r="G111" s="1"/>
      <c r="H111" s="1"/>
      <c r="I111" s="1"/>
      <c r="J111" s="7"/>
    </row>
    <row r="112" spans="3:10" ht="12.75">
      <c r="C112" s="1" t="s">
        <v>132</v>
      </c>
      <c r="D112" s="1"/>
      <c r="E112" s="1"/>
      <c r="F112" s="1"/>
      <c r="G112" s="1"/>
      <c r="H112" s="1"/>
      <c r="I112" s="1"/>
      <c r="J112" s="7"/>
    </row>
    <row r="114" spans="2:3" ht="12.75">
      <c r="B114" s="3">
        <v>13</v>
      </c>
      <c r="C114" t="s">
        <v>133</v>
      </c>
    </row>
    <row r="115" ht="12.75">
      <c r="C115" t="s">
        <v>134</v>
      </c>
    </row>
    <row r="116" ht="12.75">
      <c r="C116" t="s">
        <v>135</v>
      </c>
    </row>
    <row r="117" ht="12.75">
      <c r="C117" t="s">
        <v>136</v>
      </c>
    </row>
    <row r="118" ht="12.75">
      <c r="C118" t="s">
        <v>137</v>
      </c>
    </row>
    <row r="119" ht="12.75">
      <c r="C119" t="s">
        <v>138</v>
      </c>
    </row>
    <row r="121" spans="2:3" ht="12.75">
      <c r="B121" s="3">
        <v>14</v>
      </c>
      <c r="C121" t="s">
        <v>139</v>
      </c>
    </row>
    <row r="122" ht="12.75">
      <c r="C122" t="s">
        <v>140</v>
      </c>
    </row>
    <row r="123" ht="12.75">
      <c r="C123" t="s">
        <v>141</v>
      </c>
    </row>
    <row r="124" ht="12.75">
      <c r="C124" t="s">
        <v>142</v>
      </c>
    </row>
    <row r="126" spans="2:3" ht="12.75">
      <c r="B126" s="3">
        <v>15</v>
      </c>
      <c r="C126" t="s">
        <v>143</v>
      </c>
    </row>
    <row r="127" ht="12.75">
      <c r="C127" t="s">
        <v>144</v>
      </c>
    </row>
    <row r="128" ht="12.75">
      <c r="C128" t="s">
        <v>145</v>
      </c>
    </row>
    <row r="130" spans="2:3" ht="12.75">
      <c r="B130" s="3">
        <v>16</v>
      </c>
      <c r="C130" t="s">
        <v>146</v>
      </c>
    </row>
    <row r="131" ht="12.75">
      <c r="C131" s="17" t="s">
        <v>147</v>
      </c>
    </row>
    <row r="132" spans="8:10" ht="12.75">
      <c r="H132" s="3" t="s">
        <v>21</v>
      </c>
      <c r="I132" s="3" t="s">
        <v>148</v>
      </c>
      <c r="J132" s="18" t="s">
        <v>149</v>
      </c>
    </row>
    <row r="133" spans="8:10" ht="12.75">
      <c r="H133" s="3"/>
      <c r="I133" s="3" t="s">
        <v>150</v>
      </c>
      <c r="J133" s="18" t="s">
        <v>151</v>
      </c>
    </row>
    <row r="134" spans="8:10" ht="12.75">
      <c r="H134" s="3"/>
      <c r="I134" s="3" t="s">
        <v>42</v>
      </c>
      <c r="J134" s="8"/>
    </row>
    <row r="135" spans="8:10" ht="12.75">
      <c r="H135" s="3" t="s">
        <v>152</v>
      </c>
      <c r="I135" s="3" t="s">
        <v>152</v>
      </c>
      <c r="J135" s="3" t="s">
        <v>152</v>
      </c>
    </row>
    <row r="137" spans="3:10" ht="12.75">
      <c r="C137" t="s">
        <v>153</v>
      </c>
      <c r="H137" s="9">
        <v>18267</v>
      </c>
      <c r="I137" s="9">
        <v>-2047</v>
      </c>
      <c r="J137" s="9">
        <v>55067</v>
      </c>
    </row>
    <row r="138" spans="3:10" ht="12.75">
      <c r="C138" t="s">
        <v>154</v>
      </c>
      <c r="H138" s="9">
        <v>582</v>
      </c>
      <c r="I138" s="9">
        <v>9</v>
      </c>
      <c r="J138" s="9">
        <v>645</v>
      </c>
    </row>
    <row r="139" spans="3:10" ht="12.75">
      <c r="C139" t="s">
        <v>155</v>
      </c>
      <c r="H139" s="9">
        <v>805</v>
      </c>
      <c r="I139" s="9">
        <v>-45</v>
      </c>
      <c r="J139" s="9">
        <v>2861</v>
      </c>
    </row>
    <row r="140" spans="8:9" ht="12.75">
      <c r="H140" s="9"/>
      <c r="I140" s="9"/>
    </row>
    <row r="141" spans="3:10" ht="12.75">
      <c r="C141" t="s">
        <v>95</v>
      </c>
      <c r="H141" s="9">
        <f>SUM(H137:H140)</f>
        <v>19654</v>
      </c>
      <c r="I141" s="9">
        <f>SUM(I137:I140)</f>
        <v>-2083</v>
      </c>
      <c r="J141" s="9">
        <f>SUM(J137:J140)</f>
        <v>58573</v>
      </c>
    </row>
    <row r="143" ht="12.75">
      <c r="C143" s="17" t="s">
        <v>156</v>
      </c>
    </row>
    <row r="144" spans="3:10" ht="12.75">
      <c r="C144" t="s">
        <v>157</v>
      </c>
      <c r="H144">
        <v>15042</v>
      </c>
      <c r="I144">
        <v>-1357</v>
      </c>
      <c r="J144" s="9">
        <v>36489</v>
      </c>
    </row>
    <row r="145" spans="3:10" ht="12.75">
      <c r="C145" t="s">
        <v>158</v>
      </c>
      <c r="H145">
        <v>4612</v>
      </c>
      <c r="I145">
        <v>-245</v>
      </c>
      <c r="J145" s="9">
        <v>5856</v>
      </c>
    </row>
    <row r="146" spans="3:10" ht="12.75">
      <c r="C146" t="s">
        <v>159</v>
      </c>
      <c r="I146">
        <v>-481</v>
      </c>
      <c r="J146" s="9">
        <v>16228</v>
      </c>
    </row>
    <row r="148" spans="3:10" ht="12.75">
      <c r="C148" t="s">
        <v>95</v>
      </c>
      <c r="H148" s="9">
        <f>SUM(H144:H147)</f>
        <v>19654</v>
      </c>
      <c r="I148" s="9">
        <f>SUM(I144:I147)</f>
        <v>-2083</v>
      </c>
      <c r="J148" s="9">
        <f>SUM(J144:J147)</f>
        <v>58573</v>
      </c>
    </row>
    <row r="150" spans="2:3" ht="12.75">
      <c r="B150" s="3">
        <v>17</v>
      </c>
      <c r="C150" s="26" t="s">
        <v>160</v>
      </c>
    </row>
    <row r="151" ht="12.75">
      <c r="C151" t="s">
        <v>161</v>
      </c>
    </row>
    <row r="152" ht="12.75">
      <c r="C152" t="s">
        <v>162</v>
      </c>
    </row>
    <row r="154" spans="2:3" ht="12.75">
      <c r="B154" s="3">
        <v>18</v>
      </c>
      <c r="C154" s="26" t="s">
        <v>163</v>
      </c>
    </row>
    <row r="155" ht="12.75">
      <c r="C155" t="s">
        <v>164</v>
      </c>
    </row>
    <row r="156" ht="12.75">
      <c r="C156" t="s">
        <v>165</v>
      </c>
    </row>
    <row r="159" spans="3:10" ht="12.75">
      <c r="C159" s="1" t="s">
        <v>0</v>
      </c>
      <c r="D159" s="1"/>
      <c r="E159" s="1"/>
      <c r="F159" s="1"/>
      <c r="G159" s="1"/>
      <c r="H159" s="1"/>
      <c r="I159" s="1"/>
      <c r="J159" s="7"/>
    </row>
    <row r="160" spans="3:10" ht="12.75">
      <c r="C160" s="1" t="s">
        <v>1</v>
      </c>
      <c r="D160" s="1"/>
      <c r="E160" s="1"/>
      <c r="F160" s="1"/>
      <c r="G160" s="1"/>
      <c r="H160" s="1"/>
      <c r="I160" s="1"/>
      <c r="J160" s="7"/>
    </row>
    <row r="161" spans="3:10" ht="12.75">
      <c r="C161" s="1" t="s">
        <v>2</v>
      </c>
      <c r="D161" s="1"/>
      <c r="E161" s="1"/>
      <c r="F161" s="1"/>
      <c r="G161" s="1"/>
      <c r="H161" s="1"/>
      <c r="I161" s="1"/>
      <c r="J161" s="7"/>
    </row>
    <row r="162" spans="3:10" ht="12.75">
      <c r="C162" s="1" t="s">
        <v>3</v>
      </c>
      <c r="D162" s="1"/>
      <c r="E162" s="1"/>
      <c r="F162" s="1"/>
      <c r="G162" s="1"/>
      <c r="H162" s="1"/>
      <c r="I162" s="1"/>
      <c r="J162" s="7"/>
    </row>
    <row r="163" spans="3:10" ht="12.75">
      <c r="C163" s="1"/>
      <c r="D163" s="1"/>
      <c r="E163" s="1"/>
      <c r="F163" s="1"/>
      <c r="G163" s="1"/>
      <c r="H163" s="1"/>
      <c r="I163" s="1"/>
      <c r="J163" s="7"/>
    </row>
    <row r="164" spans="3:10" ht="12.75">
      <c r="C164" s="1" t="s">
        <v>85</v>
      </c>
      <c r="D164" s="1"/>
      <c r="E164" s="1"/>
      <c r="F164" s="1"/>
      <c r="G164" s="1"/>
      <c r="H164" s="1"/>
      <c r="I164" s="1"/>
      <c r="J164" s="7"/>
    </row>
    <row r="165" spans="3:10" ht="12.75">
      <c r="C165" s="1" t="s">
        <v>132</v>
      </c>
      <c r="D165" s="1"/>
      <c r="E165" s="1"/>
      <c r="F165" s="1"/>
      <c r="G165" s="1"/>
      <c r="H165" s="1"/>
      <c r="I165" s="1"/>
      <c r="J165" s="7"/>
    </row>
    <row r="167" spans="2:3" ht="12.75">
      <c r="B167" s="3">
        <v>19</v>
      </c>
      <c r="C167" t="s">
        <v>166</v>
      </c>
    </row>
    <row r="168" ht="12.75">
      <c r="C168" t="s">
        <v>167</v>
      </c>
    </row>
    <row r="169" ht="12.75">
      <c r="C169" t="s">
        <v>168</v>
      </c>
    </row>
    <row r="171" spans="2:3" ht="12.75">
      <c r="B171" s="3">
        <v>20</v>
      </c>
      <c r="C171" t="s">
        <v>169</v>
      </c>
    </row>
    <row r="172" ht="12.75">
      <c r="C172" t="s">
        <v>170</v>
      </c>
    </row>
    <row r="174" spans="2:3" ht="12.75">
      <c r="B174" s="3">
        <v>21</v>
      </c>
      <c r="C174" t="s">
        <v>171</v>
      </c>
    </row>
    <row r="175" ht="12.75">
      <c r="C175" t="s">
        <v>172</v>
      </c>
    </row>
    <row r="180" ht="12.75">
      <c r="C180" t="s">
        <v>173</v>
      </c>
    </row>
    <row r="183" ht="12.75">
      <c r="C183" s="15" t="s">
        <v>175</v>
      </c>
    </row>
    <row r="184" ht="12.75">
      <c r="C184" t="s">
        <v>176</v>
      </c>
    </row>
    <row r="185" ht="12.75">
      <c r="C185" t="s">
        <v>174</v>
      </c>
    </row>
    <row r="187" ht="12.75">
      <c r="C187" t="s">
        <v>177</v>
      </c>
    </row>
  </sheetData>
  <printOptions/>
  <pageMargins left="0.7480314960629921" right="0.7480314960629921" top="0.984251968503937" bottom="0.984251968503937" header="0.5118110236220472" footer="0.5118110236220472"/>
  <pageSetup horizontalDpi="300" verticalDpi="300" orientation="portrait" r:id="rId1"/>
  <headerFooter alignWithMargins="0">
    <oddHeader>&amp;CKLSE QTR Report&amp;RPage &amp;P</oddHeader>
    <oddFooter>&amp;CPage &amp;P&amp;R&amp;A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0" sqref="B2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WIDETECH (M)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LIM</dc:creator>
  <cp:keywords/>
  <dc:description/>
  <cp:lastModifiedBy>Hicks-Woode Corporate Service</cp:lastModifiedBy>
  <cp:lastPrinted>2000-03-22T05:53:31Z</cp:lastPrinted>
  <dcterms:created xsi:type="dcterms:W3CDTF">2000-01-10T08:24:37Z</dcterms:created>
  <dcterms:modified xsi:type="dcterms:W3CDTF">2000-02-24T23:55:16Z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